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906"/>
  <workbookPr defaultThemeVersion="124226"/>
  <mc:AlternateContent xmlns:mc="http://schemas.openxmlformats.org/markup-compatibility/2006">
    <mc:Choice Requires="x15">
      <x15ac:absPath xmlns:x15ac="http://schemas.microsoft.com/office/spreadsheetml/2010/11/ac" url="W:\Agreement Templates\Business Compliance Package\"/>
    </mc:Choice>
  </mc:AlternateContent>
  <xr:revisionPtr revIDLastSave="0" documentId="13_ncr:1_{636E36C1-F39E-4423-8974-D8881D405CE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Print_Area" localSheetId="0">Sheet1!$A$1:$K$62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0" i="1" l="1"/>
  <c r="J25" i="1" l="1"/>
  <c r="D20" i="1"/>
  <c r="D8" i="1" l="1"/>
  <c r="I21" i="1"/>
  <c r="I22" i="1" s="1"/>
  <c r="I27" i="1"/>
  <c r="J27" i="1" s="1"/>
  <c r="J26" i="1"/>
  <c r="I31" i="1" l="1"/>
  <c r="J21" i="1"/>
  <c r="J22" i="1" s="1"/>
  <c r="E9" i="1"/>
  <c r="I9" i="1" s="1"/>
  <c r="D30" i="1"/>
  <c r="I32" i="1" s="1"/>
  <c r="J31" i="1" l="1"/>
  <c r="D41" i="1"/>
  <c r="I29" i="1" s="1"/>
  <c r="J32" i="1"/>
  <c r="J29" i="1" l="1"/>
  <c r="I30" i="1"/>
  <c r="M35" i="1" s="1"/>
  <c r="M33" i="1" l="1"/>
  <c r="M36" i="1"/>
  <c r="I33" i="1" s="1"/>
  <c r="M34" i="1"/>
  <c r="J30" i="1"/>
  <c r="N36" i="1" l="1"/>
  <c r="J33" i="1" s="1"/>
</calcChain>
</file>

<file path=xl/sharedStrings.xml><?xml version="1.0" encoding="utf-8"?>
<sst xmlns="http://schemas.openxmlformats.org/spreadsheetml/2006/main" count="120" uniqueCount="115">
  <si>
    <r>
      <rPr>
        <b/>
        <sz val="11"/>
        <color theme="1"/>
        <rFont val="Calibri"/>
        <family val="2"/>
        <scheme val="minor"/>
      </rPr>
      <t xml:space="preserve">Leverage Loan Review Worksheet </t>
    </r>
    <r>
      <rPr>
        <b/>
        <sz val="10"/>
        <color theme="1"/>
        <rFont val="Calibri"/>
        <family val="2"/>
        <scheme val="minor"/>
      </rPr>
      <t xml:space="preserve"> </t>
    </r>
    <r>
      <rPr>
        <sz val="8"/>
        <color theme="1"/>
        <rFont val="Calibri"/>
        <family val="2"/>
        <scheme val="minor"/>
      </rPr>
      <t>**Input data in the shaded areas</t>
    </r>
  </si>
  <si>
    <t>CLIENT INFORMATION :</t>
  </si>
  <si>
    <r>
      <t xml:space="preserve">Client Name    </t>
    </r>
    <r>
      <rPr>
        <sz val="7"/>
        <color theme="1"/>
        <rFont val="Wingdings 3"/>
        <family val="1"/>
        <charset val="2"/>
      </rPr>
      <t>a</t>
    </r>
  </si>
  <si>
    <r>
      <t xml:space="preserve">Client's Age  </t>
    </r>
    <r>
      <rPr>
        <sz val="7"/>
        <color theme="1"/>
        <rFont val="Wingdings 3"/>
        <family val="1"/>
        <charset val="2"/>
      </rPr>
      <t>a</t>
    </r>
  </si>
  <si>
    <r>
      <t xml:space="preserve">Joint Client Name (if any)   </t>
    </r>
    <r>
      <rPr>
        <sz val="7"/>
        <color theme="1"/>
        <rFont val="Wingdings 3"/>
        <family val="1"/>
        <charset val="2"/>
      </rPr>
      <t>a</t>
    </r>
  </si>
  <si>
    <r>
      <t xml:space="preserve">Joint Client's Age  </t>
    </r>
    <r>
      <rPr>
        <sz val="7"/>
        <color theme="1"/>
        <rFont val="Wingdings 3"/>
        <family val="1"/>
        <charset val="2"/>
      </rPr>
      <t>a</t>
    </r>
  </si>
  <si>
    <t>Lender and Type of Loan</t>
  </si>
  <si>
    <r>
      <t xml:space="preserve">Lender  </t>
    </r>
    <r>
      <rPr>
        <sz val="7"/>
        <color theme="1"/>
        <rFont val="Wingdings 3"/>
        <family val="1"/>
        <charset val="2"/>
      </rPr>
      <t>a</t>
    </r>
  </si>
  <si>
    <r>
      <t xml:space="preserve">Type of Loan (e.g. 100%, 2:1, 3:1)  </t>
    </r>
    <r>
      <rPr>
        <sz val="7"/>
        <color theme="1"/>
        <rFont val="Wingdings 3"/>
        <family val="1"/>
        <charset val="2"/>
      </rPr>
      <t>a</t>
    </r>
  </si>
  <si>
    <r>
      <t xml:space="preserve">Loan Amount   </t>
    </r>
    <r>
      <rPr>
        <sz val="7"/>
        <color theme="1"/>
        <rFont val="Wingdings 3"/>
        <family val="1"/>
        <charset val="2"/>
      </rPr>
      <t>a</t>
    </r>
  </si>
  <si>
    <r>
      <t xml:space="preserve">Term, if open enter 20 years  </t>
    </r>
    <r>
      <rPr>
        <sz val="8"/>
        <color theme="1"/>
        <rFont val="Wingdings 3"/>
        <family val="1"/>
        <charset val="2"/>
      </rPr>
      <t>a</t>
    </r>
  </si>
  <si>
    <t>Interest Rate: (enter either variable or fixed)</t>
  </si>
  <si>
    <r>
      <t xml:space="preserve">Prime Rate  </t>
    </r>
    <r>
      <rPr>
        <sz val="7"/>
        <color theme="1"/>
        <rFont val="Wingdings 3"/>
        <family val="1"/>
        <charset val="2"/>
      </rPr>
      <t>a</t>
    </r>
  </si>
  <si>
    <r>
      <t xml:space="preserve">Above Prime Rate  </t>
    </r>
    <r>
      <rPr>
        <sz val="7"/>
        <color theme="1"/>
        <rFont val="Wingdings 3"/>
        <family val="1"/>
        <charset val="2"/>
      </rPr>
      <t>a</t>
    </r>
  </si>
  <si>
    <t>Monthly Loan Repayment Amount</t>
  </si>
  <si>
    <r>
      <t xml:space="preserve">Interest  </t>
    </r>
    <r>
      <rPr>
        <sz val="7"/>
        <color theme="1"/>
        <rFont val="Wingdings 3"/>
        <family val="1"/>
        <charset val="2"/>
      </rPr>
      <t>a</t>
    </r>
  </si>
  <si>
    <r>
      <t xml:space="preserve">Extra Principal Repay  </t>
    </r>
    <r>
      <rPr>
        <sz val="7"/>
        <color theme="1"/>
        <rFont val="Wingdings 3"/>
        <family val="1"/>
        <charset val="2"/>
      </rPr>
      <t>a</t>
    </r>
  </si>
  <si>
    <t>Cost of Borrowing - Annual &amp; Monthly</t>
  </si>
  <si>
    <t>Annual</t>
  </si>
  <si>
    <t>Monthly</t>
  </si>
  <si>
    <t>CLIENT FINANCIAL INFORMATION :</t>
  </si>
  <si>
    <r>
      <t xml:space="preserve">Liquid Assets </t>
    </r>
    <r>
      <rPr>
        <sz val="6"/>
        <color theme="1"/>
        <rFont val="Calibri"/>
        <family val="2"/>
        <scheme val="minor"/>
      </rPr>
      <t>(Unencumbered liquid assets, not including Lock-in</t>
    </r>
  </si>
  <si>
    <t>Market Value</t>
  </si>
  <si>
    <t>Liabilities</t>
  </si>
  <si>
    <t>Outstanding Bal</t>
  </si>
  <si>
    <t>Mth Payment</t>
  </si>
  <si>
    <t xml:space="preserve">                              Registered Plans and Proposed Leveraging Investment)</t>
  </si>
  <si>
    <t>Mortgage on Primary Residence</t>
  </si>
  <si>
    <t>(H)</t>
  </si>
  <si>
    <r>
      <t xml:space="preserve">Cash </t>
    </r>
    <r>
      <rPr>
        <sz val="6"/>
        <color theme="1"/>
        <rFont val="Calibri"/>
        <family val="2"/>
        <scheme val="minor"/>
      </rPr>
      <t>(including Saving, Chequing Accounts)</t>
    </r>
  </si>
  <si>
    <t>Rent on Primary Residence</t>
  </si>
  <si>
    <r>
      <t xml:space="preserve">Liquid Investments </t>
    </r>
    <r>
      <rPr>
        <sz val="6"/>
        <color theme="1"/>
        <rFont val="Calibri"/>
        <family val="2"/>
        <scheme val="minor"/>
      </rPr>
      <t>(GICs, Treasure Bills, etc.)</t>
    </r>
  </si>
  <si>
    <t>Other Mortgages</t>
  </si>
  <si>
    <r>
      <t xml:space="preserve">Non-Registered Investment </t>
    </r>
    <r>
      <rPr>
        <sz val="6"/>
        <color theme="1"/>
        <rFont val="Calibri"/>
        <family val="2"/>
        <scheme val="minor"/>
      </rPr>
      <t>(mutual funds, stocks, bonds, etc.)</t>
    </r>
  </si>
  <si>
    <t>Line of Credit</t>
  </si>
  <si>
    <r>
      <rPr>
        <sz val="7"/>
        <color theme="1"/>
        <rFont val="Calibri"/>
        <family val="2"/>
        <scheme val="minor"/>
      </rPr>
      <t xml:space="preserve">Registered Investment </t>
    </r>
    <r>
      <rPr>
        <sz val="6"/>
        <color theme="1"/>
        <rFont val="Calibri"/>
        <family val="2"/>
        <scheme val="minor"/>
      </rPr>
      <t>(TFSA)</t>
    </r>
  </si>
  <si>
    <t>Vehicle Loan / Lease</t>
  </si>
  <si>
    <r>
      <t xml:space="preserve">Registered Investment </t>
    </r>
    <r>
      <rPr>
        <sz val="6"/>
        <color theme="1"/>
        <rFont val="Calibri"/>
        <family val="2"/>
        <scheme val="minor"/>
      </rPr>
      <t>(RRSP, RRIF if for Meltdown Strategy)</t>
    </r>
  </si>
  <si>
    <t>Credit Card Debt</t>
  </si>
  <si>
    <t>Other (Please specify)</t>
  </si>
  <si>
    <r>
      <t xml:space="preserve">Other Liabilities </t>
    </r>
    <r>
      <rPr>
        <sz val="6"/>
        <color theme="1"/>
        <rFont val="Calibri"/>
        <family val="2"/>
        <scheme val="minor"/>
      </rPr>
      <t>(Please specify)</t>
    </r>
  </si>
  <si>
    <t>Total Liquid Assets:</t>
  </si>
  <si>
    <t>(A)</t>
  </si>
  <si>
    <t>Pending or Existing Investment Loan(s)</t>
  </si>
  <si>
    <t>Proposed Investment Loan</t>
  </si>
  <si>
    <t>Fixed Assets</t>
  </si>
  <si>
    <t>Total Liability &amp; Payment:</t>
  </si>
  <si>
    <t>(D)</t>
  </si>
  <si>
    <t>(E)</t>
  </si>
  <si>
    <t>Primary Residence (if owned)</t>
  </si>
  <si>
    <t>Other Real Estate</t>
  </si>
  <si>
    <t>Other Expenses</t>
  </si>
  <si>
    <r>
      <t xml:space="preserve">Lock-in Registered Investments </t>
    </r>
    <r>
      <rPr>
        <sz val="6"/>
        <color theme="1"/>
        <rFont val="Calibri"/>
        <family val="2"/>
        <scheme val="minor"/>
      </rPr>
      <t>(LRRSP, LIRA, RPP, etc.)</t>
    </r>
  </si>
  <si>
    <r>
      <t xml:space="preserve">Property Tax </t>
    </r>
    <r>
      <rPr>
        <sz val="6"/>
        <color theme="1"/>
        <rFont val="Calibri"/>
        <family val="2"/>
        <scheme val="minor"/>
      </rPr>
      <t>(include all properties)</t>
    </r>
  </si>
  <si>
    <t>Vehicles</t>
  </si>
  <si>
    <r>
      <t xml:space="preserve">Heating Costs / Condo Fees </t>
    </r>
    <r>
      <rPr>
        <sz val="6"/>
        <color theme="1"/>
        <rFont val="Calibri"/>
        <family val="2"/>
        <scheme val="minor"/>
      </rPr>
      <t>(include all properties)</t>
    </r>
  </si>
  <si>
    <t xml:space="preserve">Marketing Value of Existing Investment Loan Holdings </t>
  </si>
  <si>
    <t>Total:</t>
  </si>
  <si>
    <t>(G)</t>
  </si>
  <si>
    <t>(this value will be used to assess liquid net worth)</t>
  </si>
  <si>
    <t>GDSR</t>
  </si>
  <si>
    <t>Total Fixed Assets:</t>
  </si>
  <si>
    <t>(B)</t>
  </si>
  <si>
    <t>TDSR</t>
  </si>
  <si>
    <t>Leveraging Amount as % of Liquid Net Worth</t>
  </si>
  <si>
    <t>Income (Annual)</t>
  </si>
  <si>
    <t>Amount</t>
  </si>
  <si>
    <t>Leveraging Amount as % of Net Worth</t>
  </si>
  <si>
    <t>Employment Income</t>
  </si>
  <si>
    <t>Result</t>
  </si>
  <si>
    <t>Employment Income of Joint Client (if applicable)</t>
  </si>
  <si>
    <t>Business Income (or Self-employed)</t>
  </si>
  <si>
    <t>GDSR: ((G + H) / F)*100%</t>
  </si>
  <si>
    <t>Investment Income</t>
  </si>
  <si>
    <t>TDSR: ((E + G) / F)*100%</t>
  </si>
  <si>
    <t>(not including income from proposed investment)</t>
  </si>
  <si>
    <t>D - Total Liabilities</t>
  </si>
  <si>
    <t>Rental Income</t>
  </si>
  <si>
    <t>E - Total Monthly Payment on Liabilities</t>
  </si>
  <si>
    <r>
      <t xml:space="preserve">Other Income </t>
    </r>
    <r>
      <rPr>
        <sz val="6"/>
        <color theme="1"/>
        <rFont val="Calibri"/>
        <family val="2"/>
        <scheme val="minor"/>
      </rPr>
      <t>(Please Specify)</t>
    </r>
  </si>
  <si>
    <t>Total Net Worth = A + B - D</t>
  </si>
  <si>
    <t>Total Annual Income</t>
  </si>
  <si>
    <t>Liquid Net Worth = Total Liquid Assets - Liquid Liability (i.e. Line of Credit,</t>
  </si>
  <si>
    <t>Total Monthly Income:</t>
  </si>
  <si>
    <t>(F)</t>
  </si>
  <si>
    <t>Credit Card Debt and Existing Leveraging Loan investments)</t>
  </si>
  <si>
    <t>Approved Scenario 1 :</t>
  </si>
  <si>
    <t>Remarks</t>
  </si>
  <si>
    <t>*GDSR &lt; 35% of total income; TDSR &lt; 40% of total income</t>
  </si>
  <si>
    <t>You may be asked to provide documentation to substantiate the information</t>
  </si>
  <si>
    <t>*Loan Amount should not exceed 50% of Liquid Net-Worth</t>
  </si>
  <si>
    <t>being entered.</t>
  </si>
  <si>
    <t>*Loan Amount should not exceed 35% of Net-Worth</t>
  </si>
  <si>
    <t xml:space="preserve"> - Joint Properties, Assets and Liabilities: if one of  the joint owners applies for</t>
  </si>
  <si>
    <t>*Client age under 60</t>
  </si>
  <si>
    <t xml:space="preserve">    a leveraging loan, please provide 50% of the market value of assets and 50%</t>
  </si>
  <si>
    <t xml:space="preserve">    of liabilities for suitability review.</t>
  </si>
  <si>
    <t xml:space="preserve">Approved Scenario 2 : </t>
  </si>
  <si>
    <t xml:space="preserve"> - If a client withdraws monthly fund distributions and pays only the interest of</t>
  </si>
  <si>
    <t>**GDSR &lt; 35% of total income; TDSR &lt; 40% of total income</t>
  </si>
  <si>
    <t xml:space="preserve">    the leveraging loan, please provide your detailed rationale on leveraging </t>
  </si>
  <si>
    <t>**Loan Amount should not exceed 100% of Liquid Net-Worth</t>
  </si>
  <si>
    <t xml:space="preserve">    suitability, strategy and  how the client intends to pay-off the loan at the end.</t>
  </si>
  <si>
    <t>**Loan Amount should not exceed 20% of Net-Worth</t>
  </si>
  <si>
    <t xml:space="preserve"> - Please include long-term HELOC with the Mortgage on the Primary Residence.</t>
  </si>
  <si>
    <t xml:space="preserve"> - Property Tax: Defaults to $6,000 - if the client fails to provide the information.</t>
  </si>
  <si>
    <t xml:space="preserve">Approved Scenario 3 : </t>
  </si>
  <si>
    <t xml:space="preserve"> - Housing Costs: Defaults to $1,800 - if the client fails to provide the information.</t>
  </si>
  <si>
    <t>**GDSR &lt; 25% of total income; TDSR &lt; 25% of total income</t>
  </si>
  <si>
    <t>**Loan Amount should not exceed 200% of Liquid Net-Worth</t>
  </si>
  <si>
    <t>**Client age under 60</t>
  </si>
  <si>
    <t>Comments / Notes:</t>
  </si>
  <si>
    <t>Client 1 Signature     Client 2 Signature     Advisor Signature     Date</t>
  </si>
  <si>
    <t>________________        _______________        ________________        _________________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</si>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</sst>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&quot;$&quot;#,##0"/>
  </numFmts>
  <fonts count="2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7"/>
      <name val="Calibri"/>
      <family val="2"/>
      <scheme val="minor"/>
    </font>
    <font>
      <b/>
      <sz val="7"/>
      <color rgb="FFFF000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7"/>
      <color theme="1"/>
      <name val="Wingdings 3"/>
      <family val="1"/>
      <charset val="2"/>
    </font>
    <font>
      <sz val="8"/>
      <color theme="1"/>
      <name val="Wingdings 3"/>
      <family val="1"/>
      <charset val="2"/>
    </font>
    <font>
      <b/>
      <u/>
      <sz val="9"/>
      <color rgb="FF008A3E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rgb="FF7030A0"/>
      <name val="Calibri"/>
      <family val="2"/>
      <scheme val="minor"/>
    </font>
    <font>
      <b/>
      <sz val="9"/>
      <color rgb="FF009E47"/>
      <name val="Calibri"/>
      <family val="2"/>
      <scheme val="minor"/>
    </font>
    <font>
      <b/>
      <sz val="9"/>
      <color rgb="FF7030A0"/>
      <name val="Calibri"/>
      <family val="2"/>
      <scheme val="minor"/>
    </font>
    <font>
      <sz val="7.5"/>
      <color theme="1"/>
      <name val="Arial"/>
      <family val="2"/>
    </font>
    <font>
      <sz val="7.5"/>
      <color theme="1"/>
      <name val="Calibri"/>
      <family val="2"/>
      <scheme val="minor"/>
    </font>
    <font>
      <b/>
      <sz val="9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E6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DE64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52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horizontal="left" vertical="center"/>
    </xf>
    <xf numFmtId="0" fontId="2" fillId="0" borderId="5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2" fillId="0" borderId="7" xfId="0" applyFont="1" applyBorder="1"/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2" fillId="0" borderId="5" xfId="0" applyFont="1" applyBorder="1"/>
    <xf numFmtId="0" fontId="3" fillId="0" borderId="1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6" xfId="0" applyFont="1" applyBorder="1"/>
    <xf numFmtId="0" fontId="4" fillId="0" borderId="9" xfId="0" applyFont="1" applyBorder="1" applyAlignment="1">
      <alignment vertical="top"/>
    </xf>
    <xf numFmtId="0" fontId="3" fillId="0" borderId="6" xfId="0" applyFont="1" applyBorder="1"/>
    <xf numFmtId="165" fontId="2" fillId="3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0" fontId="3" fillId="0" borderId="13" xfId="0" applyFont="1" applyBorder="1"/>
    <xf numFmtId="0" fontId="4" fillId="0" borderId="1" xfId="0" applyFont="1" applyBorder="1" applyAlignment="1">
      <alignment vertical="top"/>
    </xf>
    <xf numFmtId="0" fontId="4" fillId="0" borderId="2" xfId="0" applyFont="1" applyBorder="1" applyAlignment="1">
      <alignment vertical="center"/>
    </xf>
    <xf numFmtId="0" fontId="2" fillId="0" borderId="13" xfId="0" applyFont="1" applyBorder="1"/>
    <xf numFmtId="0" fontId="2" fillId="0" borderId="13" xfId="0" applyFont="1" applyBorder="1" applyAlignment="1">
      <alignment vertical="center"/>
    </xf>
    <xf numFmtId="0" fontId="3" fillId="4" borderId="4" xfId="0" applyFont="1" applyFill="1" applyBorder="1" applyAlignment="1">
      <alignment vertical="center"/>
    </xf>
    <xf numFmtId="0" fontId="3" fillId="4" borderId="2" xfId="0" applyFont="1" applyFill="1" applyBorder="1" applyAlignment="1">
      <alignment vertical="center"/>
    </xf>
    <xf numFmtId="0" fontId="2" fillId="4" borderId="5" xfId="0" applyFont="1" applyFill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165" fontId="2" fillId="2" borderId="3" xfId="0" applyNumberFormat="1" applyFont="1" applyFill="1" applyBorder="1" applyAlignment="1" applyProtection="1">
      <alignment horizontal="right" vertical="center"/>
      <protection locked="0"/>
    </xf>
    <xf numFmtId="165" fontId="2" fillId="2" borderId="3" xfId="0" applyNumberFormat="1" applyFont="1" applyFill="1" applyBorder="1" applyAlignment="1" applyProtection="1">
      <alignment vertical="center"/>
      <protection locked="0"/>
    </xf>
    <xf numFmtId="165" fontId="2" fillId="2" borderId="12" xfId="0" applyNumberFormat="1" applyFont="1" applyFill="1" applyBorder="1" applyAlignment="1" applyProtection="1">
      <alignment vertical="center"/>
      <protection locked="0"/>
    </xf>
    <xf numFmtId="165" fontId="2" fillId="2" borderId="3" xfId="0" applyNumberFormat="1" applyFont="1" applyFill="1" applyBorder="1" applyAlignment="1" applyProtection="1">
      <alignment horizontal="left" vertical="center"/>
      <protection locked="0"/>
    </xf>
    <xf numFmtId="0" fontId="2" fillId="0" borderId="12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165" fontId="2" fillId="2" borderId="11" xfId="0" applyNumberFormat="1" applyFont="1" applyFill="1" applyBorder="1" applyAlignment="1" applyProtection="1">
      <alignment vertical="center"/>
      <protection locked="0"/>
    </xf>
    <xf numFmtId="0" fontId="2" fillId="0" borderId="12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165" fontId="2" fillId="4" borderId="3" xfId="0" applyNumberFormat="1" applyFont="1" applyFill="1" applyBorder="1" applyAlignment="1" applyProtection="1">
      <alignment horizontal="right" vertical="center"/>
      <protection hidden="1"/>
    </xf>
    <xf numFmtId="165" fontId="2" fillId="4" borderId="3" xfId="0" applyNumberFormat="1" applyFont="1" applyFill="1" applyBorder="1" applyAlignment="1" applyProtection="1">
      <alignment vertical="center"/>
      <protection hidden="1"/>
    </xf>
    <xf numFmtId="165" fontId="2" fillId="3" borderId="3" xfId="0" applyNumberFormat="1" applyFont="1" applyFill="1" applyBorder="1" applyAlignment="1" applyProtection="1">
      <alignment vertical="center"/>
      <protection hidden="1"/>
    </xf>
    <xf numFmtId="9" fontId="2" fillId="0" borderId="3" xfId="0" applyNumberFormat="1" applyFont="1" applyBorder="1" applyAlignment="1" applyProtection="1">
      <alignment horizontal="center" vertical="center"/>
      <protection hidden="1"/>
    </xf>
    <xf numFmtId="0" fontId="7" fillId="0" borderId="3" xfId="0" applyFont="1" applyBorder="1" applyAlignment="1" applyProtection="1">
      <alignment horizontal="center" vertical="center"/>
      <protection hidden="1"/>
    </xf>
    <xf numFmtId="9" fontId="7" fillId="0" borderId="5" xfId="0" applyNumberFormat="1" applyFont="1" applyBorder="1" applyAlignment="1" applyProtection="1">
      <alignment horizontal="center" vertical="center"/>
      <protection hidden="1"/>
    </xf>
    <xf numFmtId="165" fontId="6" fillId="3" borderId="3" xfId="0" applyNumberFormat="1" applyFont="1" applyFill="1" applyBorder="1" applyAlignment="1">
      <alignment vertical="center"/>
    </xf>
    <xf numFmtId="0" fontId="11" fillId="0" borderId="0" xfId="0" applyFont="1" applyAlignment="1">
      <alignment vertical="center"/>
    </xf>
    <xf numFmtId="49" fontId="2" fillId="0" borderId="0" xfId="0" applyNumberFormat="1" applyFont="1" applyAlignment="1">
      <alignment vertical="top"/>
    </xf>
    <xf numFmtId="49" fontId="2" fillId="0" borderId="0" xfId="0" applyNumberFormat="1" applyFont="1" applyAlignment="1">
      <alignment vertical="center"/>
    </xf>
    <xf numFmtId="49" fontId="2" fillId="0" borderId="0" xfId="0" applyNumberFormat="1" applyFont="1"/>
    <xf numFmtId="0" fontId="2" fillId="0" borderId="0" xfId="0" applyFont="1"/>
    <xf numFmtId="0" fontId="1" fillId="0" borderId="1" xfId="0" applyFont="1" applyBorder="1"/>
    <xf numFmtId="0" fontId="1" fillId="0" borderId="2" xfId="0" applyFont="1" applyBorder="1"/>
    <xf numFmtId="49" fontId="2" fillId="0" borderId="4" xfId="0" applyNumberFormat="1" applyFont="1" applyBorder="1" applyAlignment="1">
      <alignment vertical="center"/>
    </xf>
    <xf numFmtId="0" fontId="1" fillId="0" borderId="5" xfId="0" applyFont="1" applyBorder="1"/>
    <xf numFmtId="49" fontId="2" fillId="0" borderId="6" xfId="0" applyNumberFormat="1" applyFont="1" applyBorder="1"/>
    <xf numFmtId="0" fontId="1" fillId="0" borderId="13" xfId="0" applyFont="1" applyBorder="1"/>
    <xf numFmtId="0" fontId="1" fillId="0" borderId="7" xfId="0" applyFont="1" applyBorder="1"/>
    <xf numFmtId="0" fontId="1" fillId="0" borderId="10" xfId="0" applyFont="1" applyBorder="1"/>
    <xf numFmtId="0" fontId="8" fillId="0" borderId="0" xfId="0" applyFont="1" applyAlignment="1">
      <alignment vertical="center"/>
    </xf>
    <xf numFmtId="0" fontId="8" fillId="0" borderId="0" xfId="0" applyFont="1"/>
    <xf numFmtId="49" fontId="2" fillId="0" borderId="9" xfId="0" applyNumberFormat="1" applyFont="1" applyBorder="1" applyAlignment="1">
      <alignment vertical="top"/>
    </xf>
    <xf numFmtId="0" fontId="1" fillId="0" borderId="1" xfId="0" applyFont="1" applyBorder="1" applyAlignment="1">
      <alignment vertical="center"/>
    </xf>
    <xf numFmtId="0" fontId="13" fillId="0" borderId="0" xfId="0" applyFont="1" applyAlignment="1">
      <alignment horizontal="right"/>
    </xf>
    <xf numFmtId="0" fontId="13" fillId="0" borderId="0" xfId="0" applyFont="1"/>
    <xf numFmtId="0" fontId="1" fillId="0" borderId="2" xfId="0" applyFont="1" applyBorder="1" applyAlignment="1">
      <alignment vertical="center"/>
    </xf>
    <xf numFmtId="0" fontId="14" fillId="0" borderId="0" xfId="0" applyFont="1" applyAlignment="1">
      <alignment vertical="center"/>
    </xf>
    <xf numFmtId="0" fontId="16" fillId="0" borderId="5" xfId="0" applyFont="1" applyBorder="1" applyAlignment="1" applyProtection="1">
      <alignment horizontal="center"/>
      <protection hidden="1"/>
    </xf>
    <xf numFmtId="0" fontId="17" fillId="0" borderId="0" xfId="0" applyFont="1" applyAlignment="1" applyProtection="1">
      <alignment horizontal="center" vertical="center"/>
      <protection hidden="1"/>
    </xf>
    <xf numFmtId="9" fontId="2" fillId="0" borderId="11" xfId="0" applyNumberFormat="1" applyFont="1" applyBorder="1" applyAlignment="1" applyProtection="1">
      <alignment horizontal="center" vertical="center"/>
      <protection hidden="1"/>
    </xf>
    <xf numFmtId="9" fontId="7" fillId="0" borderId="7" xfId="0" applyNumberFormat="1" applyFont="1" applyBorder="1" applyAlignment="1" applyProtection="1">
      <alignment horizontal="center" vertical="center"/>
      <protection hidden="1"/>
    </xf>
    <xf numFmtId="0" fontId="15" fillId="0" borderId="0" xfId="0" applyFont="1" applyAlignment="1" applyProtection="1">
      <alignment horizontal="center" vertical="center"/>
      <protection hidden="1"/>
    </xf>
    <xf numFmtId="0" fontId="20" fillId="0" borderId="3" xfId="0" applyFont="1" applyBorder="1" applyAlignment="1" applyProtection="1">
      <alignment horizontal="center"/>
      <protection hidden="1"/>
    </xf>
    <xf numFmtId="0" fontId="1" fillId="0" borderId="15" xfId="0" applyFont="1" applyBorder="1"/>
    <xf numFmtId="0" fontId="1" fillId="0" borderId="17" xfId="0" applyFont="1" applyBorder="1"/>
    <xf numFmtId="0" fontId="0" fillId="0" borderId="14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19" xfId="0" applyBorder="1" applyAlignment="1">
      <alignment vertical="center"/>
    </xf>
    <xf numFmtId="0" fontId="1" fillId="0" borderId="1" xfId="0" applyFont="1" applyBorder="1" applyAlignment="1">
      <alignment vertical="top"/>
    </xf>
    <xf numFmtId="0" fontId="0" fillId="0" borderId="1" xfId="0" applyBorder="1"/>
    <xf numFmtId="49" fontId="1" fillId="0" borderId="1" xfId="0" applyNumberFormat="1" applyFont="1" applyBorder="1" applyAlignment="1">
      <alignment vertical="top"/>
    </xf>
    <xf numFmtId="0" fontId="3" fillId="0" borderId="0" xfId="0" applyFont="1" applyAlignment="1">
      <alignment horizontal="left" vertical="center"/>
    </xf>
    <xf numFmtId="0" fontId="3" fillId="4" borderId="5" xfId="0" applyFont="1" applyFill="1" applyBorder="1" applyAlignment="1">
      <alignment horizontal="right" vertical="center"/>
    </xf>
    <xf numFmtId="0" fontId="3" fillId="4" borderId="2" xfId="0" applyFont="1" applyFill="1" applyBorder="1" applyAlignment="1">
      <alignment horizontal="right" vertical="center"/>
    </xf>
    <xf numFmtId="0" fontId="0" fillId="0" borderId="0" xfId="0" applyAlignment="1">
      <alignment vertical="center"/>
    </xf>
    <xf numFmtId="49" fontId="1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165" fontId="2" fillId="2" borderId="4" xfId="0" applyNumberFormat="1" applyFont="1" applyFill="1" applyBorder="1" applyAlignment="1" applyProtection="1">
      <alignment horizontal="left" vertical="center"/>
      <protection locked="0"/>
    </xf>
    <xf numFmtId="165" fontId="2" fillId="2" borderId="5" xfId="0" applyNumberFormat="1" applyFont="1" applyFill="1" applyBorder="1" applyAlignment="1" applyProtection="1">
      <alignment horizontal="left" vertical="center"/>
      <protection locked="0"/>
    </xf>
    <xf numFmtId="165" fontId="2" fillId="2" borderId="11" xfId="0" applyNumberFormat="1" applyFont="1" applyFill="1" applyBorder="1" applyAlignment="1" applyProtection="1">
      <alignment vertical="center"/>
      <protection locked="0"/>
    </xf>
    <xf numFmtId="165" fontId="0" fillId="0" borderId="12" xfId="0" applyNumberFormat="1" applyBorder="1" applyAlignment="1" applyProtection="1">
      <alignment vertical="center"/>
      <protection locked="0"/>
    </xf>
    <xf numFmtId="49" fontId="1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center" vertical="top"/>
    </xf>
    <xf numFmtId="0" fontId="0" fillId="0" borderId="0" xfId="0" applyAlignment="1">
      <alignment horizontal="center" vertical="top"/>
    </xf>
    <xf numFmtId="0" fontId="3" fillId="0" borderId="11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0" fillId="0" borderId="5" xfId="0" applyBorder="1" applyAlignment="1">
      <alignment vertical="center"/>
    </xf>
    <xf numFmtId="10" fontId="1" fillId="2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0" fontId="0" fillId="0" borderId="5" xfId="0" applyBorder="1" applyAlignment="1" applyProtection="1">
      <alignment vertical="center"/>
      <protection locked="0"/>
    </xf>
    <xf numFmtId="164" fontId="1" fillId="0" borderId="6" xfId="0" applyNumberFormat="1" applyFont="1" applyBorder="1" applyAlignment="1" applyProtection="1">
      <alignment horizontal="center" vertical="center"/>
      <protection hidden="1"/>
    </xf>
    <xf numFmtId="0" fontId="0" fillId="0" borderId="13" xfId="0" applyBorder="1" applyAlignment="1" applyProtection="1">
      <alignment vertical="center"/>
      <protection hidden="1"/>
    </xf>
    <xf numFmtId="0" fontId="0" fillId="0" borderId="7" xfId="0" applyBorder="1" applyAlignment="1" applyProtection="1">
      <alignment vertical="center"/>
      <protection hidden="1"/>
    </xf>
    <xf numFmtId="164" fontId="1" fillId="4" borderId="2" xfId="0" applyNumberFormat="1" applyFont="1" applyFill="1" applyBorder="1" applyAlignment="1" applyProtection="1">
      <alignment horizontal="left" vertical="center"/>
      <protection hidden="1"/>
    </xf>
    <xf numFmtId="0" fontId="1" fillId="4" borderId="5" xfId="0" applyFont="1" applyFill="1" applyBorder="1" applyAlignment="1" applyProtection="1">
      <alignment horizontal="left" vertical="center"/>
      <protection hidden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164" fontId="1" fillId="4" borderId="2" xfId="0" applyNumberFormat="1" applyFont="1" applyFill="1" applyBorder="1" applyAlignment="1" applyProtection="1">
      <alignment horizontal="center" vertical="center"/>
      <protection hidden="1"/>
    </xf>
    <xf numFmtId="164" fontId="1" fillId="4" borderId="5" xfId="0" applyNumberFormat="1" applyFont="1" applyFill="1" applyBorder="1" applyAlignment="1" applyProtection="1">
      <alignment horizontal="center" vertical="center"/>
      <protection hidden="1"/>
    </xf>
    <xf numFmtId="164" fontId="1" fillId="4" borderId="4" xfId="0" applyNumberFormat="1" applyFont="1" applyFill="1" applyBorder="1" applyAlignment="1">
      <alignment horizontal="center" vertical="center"/>
    </xf>
    <xf numFmtId="164" fontId="1" fillId="4" borderId="2" xfId="0" applyNumberFormat="1" applyFont="1" applyFill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49" fontId="1" fillId="2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164" fontId="1" fillId="2" borderId="4" xfId="0" applyNumberFormat="1" applyFont="1" applyFill="1" applyBorder="1" applyAlignment="1" applyProtection="1">
      <alignment horizontal="center" vertical="center"/>
      <protection locked="0"/>
    </xf>
    <xf numFmtId="164" fontId="0" fillId="0" borderId="5" xfId="0" applyNumberFormat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5" xfId="0" applyFont="1" applyFill="1" applyBorder="1" applyAlignment="1" applyProtection="1">
      <alignment horizontal="center" vertical="center"/>
      <protection locked="0"/>
    </xf>
    <xf numFmtId="49" fontId="1" fillId="0" borderId="4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2" xfId="0" applyFont="1" applyBorder="1" applyAlignment="1" applyProtection="1">
      <alignment horizontal="center"/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2" fillId="0" borderId="5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1" fillId="0" borderId="2" xfId="0" applyFont="1" applyBorder="1" applyAlignment="1" applyProtection="1">
      <alignment horizontal="center" vertical="center"/>
      <protection locked="0"/>
    </xf>
    <xf numFmtId="0" fontId="1" fillId="0" borderId="5" xfId="0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18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10" fontId="1" fillId="2" borderId="5" xfId="0" applyNumberFormat="1" applyFont="1" applyFill="1" applyBorder="1" applyAlignment="1" applyProtection="1">
      <alignment horizontal="center" vertical="center"/>
      <protection locked="0"/>
    </xf>
    <xf numFmtId="0" fontId="12" fillId="0" borderId="3" xfId="0" applyFont="1" applyBorder="1" applyAlignment="1">
      <alignment horizontal="center" vertical="center"/>
    </xf>
    <xf numFmtId="0" fontId="1" fillId="0" borderId="0" xfId="0" applyFont="1" applyAlignment="1"/>
    <xf numFmtId="0" fontId="0" fillId="0" borderId="0" xfId="0" applyAlignment="1"/>
    <xf numFmtId="49" fontId="1" fillId="0" borderId="0" xfId="0" applyNumberFormat="1" applyFont="1" applyAlignment="1"/>
    <xf numFmtId="0" fontId="19" fillId="0" borderId="0" xfId="0" applyFont="1" applyAlignment="1"/>
  </cellXfs>
  <cellStyles count="1">
    <cellStyle name="Normal" xfId="0" builtinId="0"/>
  </cellStyles>
  <dxfs count="5">
    <dxf>
      <font>
        <color rgb="FF008A3E"/>
      </font>
    </dxf>
    <dxf>
      <font>
        <color rgb="FF008A3E"/>
      </font>
    </dxf>
    <dxf>
      <font>
        <color rgb="FF008A3E"/>
      </font>
    </dxf>
    <dxf>
      <font>
        <color rgb="FF008A3E"/>
      </font>
    </dxf>
    <dxf>
      <font>
        <b/>
        <i val="0"/>
        <color rgb="FF008A3E"/>
      </font>
    </dxf>
  </dxfs>
  <tableStyles count="0" defaultTableStyle="TableStyleMedium9" defaultPivotStyle="PivotStyleLight16"/>
  <colors>
    <mruColors>
      <color rgb="FF008A3E"/>
      <color rgb="FF009E47"/>
      <color rgb="FF00CC5C"/>
      <color rgb="FFFEE6C6"/>
      <color rgb="FF00DE64"/>
      <color rgb="FF000000"/>
      <color rgb="FFE4FED6"/>
      <color rgb="FFFFE6CC"/>
      <color rgb="FFEBE6C8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16"/>
  <sheetViews>
    <sheetView tabSelected="1" showRuler="0" zoomScale="150" zoomScaleNormal="150" zoomScaleSheetLayoutView="168" zoomScalePageLayoutView="120" workbookViewId="0">
      <selection activeCell="J62" sqref="J62"/>
    </sheetView>
  </sheetViews>
  <sheetFormatPr defaultRowHeight="12.95" customHeight="1"/>
  <cols>
    <col min="1" max="1" width="17.28515625" style="1" customWidth="1"/>
    <col min="2" max="2" width="9.85546875" style="1" customWidth="1"/>
    <col min="3" max="3" width="9.140625" style="1" customWidth="1"/>
    <col min="4" max="4" width="8.42578125" style="1" customWidth="1"/>
    <col min="5" max="5" width="1.5703125" style="1" customWidth="1"/>
    <col min="6" max="6" width="6.7109375" style="1" customWidth="1"/>
    <col min="7" max="7" width="9.28515625" style="1" customWidth="1"/>
    <col min="8" max="8" width="11" style="1" customWidth="1"/>
    <col min="9" max="9" width="9.7109375" style="1" customWidth="1"/>
    <col min="10" max="10" width="13" style="1" customWidth="1"/>
    <col min="11" max="11" width="2" style="1" customWidth="1"/>
    <col min="12" max="12" width="10.28515625" style="1" customWidth="1"/>
    <col min="13" max="13" width="18.140625" style="1" hidden="1" customWidth="1"/>
    <col min="14" max="14" width="9.140625" style="1" hidden="1" customWidth="1"/>
    <col min="15" max="16384" width="9.140625" style="1"/>
  </cols>
  <sheetData>
    <row r="1" spans="1:13" ht="14.1" customHeight="1">
      <c r="A1" s="106" t="s">
        <v>0</v>
      </c>
      <c r="B1" s="107"/>
      <c r="C1" s="107"/>
      <c r="D1" s="107"/>
      <c r="E1" s="107"/>
      <c r="F1" s="107"/>
      <c r="G1" s="107"/>
      <c r="H1" s="107"/>
      <c r="I1" s="107"/>
      <c r="J1" s="107"/>
      <c r="K1" s="3"/>
      <c r="M1" s="2"/>
    </row>
    <row r="2" spans="1:13" ht="9.9499999999999993" customHeight="1">
      <c r="A2" s="4" t="s">
        <v>1</v>
      </c>
      <c r="B2" s="4"/>
      <c r="C2" s="4"/>
      <c r="D2" s="3"/>
      <c r="E2" s="3"/>
      <c r="F2" s="3"/>
      <c r="G2" s="3"/>
      <c r="H2" s="3"/>
      <c r="I2" s="3"/>
      <c r="J2" s="3"/>
      <c r="K2" s="3"/>
      <c r="L2" s="4"/>
      <c r="M2" s="2"/>
    </row>
    <row r="3" spans="1:13" ht="12.6" customHeight="1">
      <c r="A3" s="127" t="s">
        <v>2</v>
      </c>
      <c r="B3" s="128"/>
      <c r="C3" s="133"/>
      <c r="D3" s="141"/>
      <c r="E3" s="141"/>
      <c r="F3" s="142"/>
      <c r="G3" s="121" t="s">
        <v>3</v>
      </c>
      <c r="H3" s="122"/>
      <c r="I3" s="133"/>
      <c r="J3" s="134"/>
      <c r="K3" s="3"/>
      <c r="L3" s="3"/>
      <c r="M3" s="2"/>
    </row>
    <row r="4" spans="1:13" ht="12.6" customHeight="1">
      <c r="A4" s="127" t="s">
        <v>4</v>
      </c>
      <c r="B4" s="128"/>
      <c r="C4" s="133"/>
      <c r="D4" s="141"/>
      <c r="E4" s="141"/>
      <c r="F4" s="142"/>
      <c r="G4" s="121" t="s">
        <v>5</v>
      </c>
      <c r="H4" s="122"/>
      <c r="I4" s="133"/>
      <c r="J4" s="134"/>
      <c r="K4" s="3"/>
      <c r="L4" s="3"/>
      <c r="M4" s="2"/>
    </row>
    <row r="5" spans="1:13" ht="12.6" customHeight="1">
      <c r="A5" s="127" t="s">
        <v>6</v>
      </c>
      <c r="B5" s="140"/>
      <c r="C5" s="46" t="s">
        <v>7</v>
      </c>
      <c r="D5" s="133"/>
      <c r="E5" s="143"/>
      <c r="F5" s="130"/>
      <c r="G5" s="121" t="s">
        <v>8</v>
      </c>
      <c r="H5" s="122"/>
      <c r="I5" s="129"/>
      <c r="J5" s="130"/>
      <c r="K5" s="3"/>
      <c r="L5" s="60"/>
      <c r="M5" s="2"/>
    </row>
    <row r="6" spans="1:13" ht="12.6" customHeight="1">
      <c r="A6" s="47" t="s">
        <v>9</v>
      </c>
      <c r="B6" s="50"/>
      <c r="C6" s="131"/>
      <c r="D6" s="137"/>
      <c r="E6" s="137"/>
      <c r="F6" s="138"/>
      <c r="G6" s="135" t="s">
        <v>10</v>
      </c>
      <c r="H6" s="136"/>
      <c r="I6" s="129"/>
      <c r="J6" s="130"/>
      <c r="K6" s="3"/>
      <c r="L6" s="60"/>
      <c r="M6" s="2"/>
    </row>
    <row r="7" spans="1:13" ht="12.6" customHeight="1">
      <c r="A7" s="6" t="s">
        <v>11</v>
      </c>
      <c r="B7" s="49"/>
      <c r="C7" s="40" t="s">
        <v>12</v>
      </c>
      <c r="D7" s="113"/>
      <c r="E7" s="114"/>
      <c r="F7" s="115"/>
      <c r="G7" s="121" t="s">
        <v>13</v>
      </c>
      <c r="H7" s="122"/>
      <c r="I7" s="113"/>
      <c r="J7" s="146"/>
      <c r="K7" s="3"/>
      <c r="L7" s="60"/>
      <c r="M7" s="2"/>
    </row>
    <row r="8" spans="1:13" ht="12.6" customHeight="1">
      <c r="A8" s="127" t="s">
        <v>14</v>
      </c>
      <c r="B8" s="139"/>
      <c r="C8" s="41" t="s">
        <v>15</v>
      </c>
      <c r="D8" s="116">
        <f>(C6*D7+C6*I7)/12</f>
        <v>0</v>
      </c>
      <c r="E8" s="117"/>
      <c r="F8" s="118"/>
      <c r="G8" s="121" t="s">
        <v>16</v>
      </c>
      <c r="H8" s="122"/>
      <c r="I8" s="131"/>
      <c r="J8" s="132"/>
      <c r="K8" s="3"/>
      <c r="L8" s="61"/>
      <c r="M8" s="2"/>
    </row>
    <row r="9" spans="1:13" ht="12.6" customHeight="1">
      <c r="A9" s="6" t="s">
        <v>17</v>
      </c>
      <c r="B9" s="47"/>
      <c r="C9" s="125" t="s">
        <v>18</v>
      </c>
      <c r="D9" s="126"/>
      <c r="E9" s="119">
        <f>(D8+I8)*12</f>
        <v>0</v>
      </c>
      <c r="F9" s="120"/>
      <c r="G9" s="125" t="s">
        <v>19</v>
      </c>
      <c r="H9" s="126"/>
      <c r="I9" s="123">
        <f>E9/12</f>
        <v>0</v>
      </c>
      <c r="J9" s="124"/>
      <c r="K9" s="3"/>
      <c r="L9" s="60"/>
      <c r="M9" s="2"/>
    </row>
    <row r="10" spans="1:13" ht="5.0999999999999996" customHeight="1">
      <c r="I10" s="3"/>
      <c r="J10" s="3"/>
      <c r="K10" s="3"/>
      <c r="L10" s="60"/>
      <c r="M10" s="2"/>
    </row>
    <row r="11" spans="1:13" ht="12.6" customHeight="1">
      <c r="A11" s="4" t="s">
        <v>20</v>
      </c>
      <c r="B11" s="4"/>
      <c r="C11" s="4"/>
      <c r="D11" s="3"/>
      <c r="E11" s="3"/>
      <c r="F11" s="3"/>
      <c r="G11" s="3"/>
      <c r="H11" s="3"/>
      <c r="I11" s="3"/>
      <c r="J11" s="3"/>
      <c r="K11" s="3"/>
      <c r="L11" s="60"/>
      <c r="M11" s="2"/>
    </row>
    <row r="12" spans="1:13" ht="12.6" customHeight="1">
      <c r="A12" s="28" t="s">
        <v>21</v>
      </c>
      <c r="B12" s="31"/>
      <c r="C12" s="10"/>
      <c r="D12" s="108" t="s">
        <v>22</v>
      </c>
      <c r="E12" s="4"/>
      <c r="F12" s="9" t="s">
        <v>23</v>
      </c>
      <c r="G12" s="39"/>
      <c r="H12" s="12"/>
      <c r="I12" s="21" t="s">
        <v>24</v>
      </c>
      <c r="J12" s="21" t="s">
        <v>25</v>
      </c>
      <c r="K12" s="3"/>
      <c r="L12" s="60"/>
      <c r="M12" s="2"/>
    </row>
    <row r="13" spans="1:13" ht="12.6" customHeight="1">
      <c r="A13" s="27" t="s">
        <v>26</v>
      </c>
      <c r="B13" s="32"/>
      <c r="C13" s="11"/>
      <c r="D13" s="109"/>
      <c r="E13" s="4"/>
      <c r="F13" s="8" t="s">
        <v>27</v>
      </c>
      <c r="G13" s="5"/>
      <c r="H13" s="7"/>
      <c r="I13" s="43"/>
      <c r="J13" s="43"/>
      <c r="K13" s="94" t="s">
        <v>28</v>
      </c>
      <c r="L13" s="60"/>
      <c r="M13" s="2"/>
    </row>
    <row r="14" spans="1:13" ht="12.6" customHeight="1">
      <c r="A14" s="8" t="s">
        <v>29</v>
      </c>
      <c r="B14" s="5"/>
      <c r="C14" s="7"/>
      <c r="D14" s="42"/>
      <c r="E14" s="4"/>
      <c r="F14" s="8" t="s">
        <v>30</v>
      </c>
      <c r="G14" s="5"/>
      <c r="H14" s="7"/>
      <c r="I14" s="43"/>
      <c r="J14" s="43"/>
      <c r="K14" s="94" t="s">
        <v>28</v>
      </c>
      <c r="L14" s="60"/>
      <c r="M14" s="2"/>
    </row>
    <row r="15" spans="1:13" ht="12.6" customHeight="1">
      <c r="A15" s="8" t="s">
        <v>31</v>
      </c>
      <c r="B15" s="5"/>
      <c r="C15" s="7"/>
      <c r="D15" s="42"/>
      <c r="E15" s="3"/>
      <c r="F15" s="8" t="s">
        <v>32</v>
      </c>
      <c r="G15" s="5"/>
      <c r="H15" s="7"/>
      <c r="I15" s="43"/>
      <c r="J15" s="43"/>
      <c r="K15" s="3"/>
      <c r="L15" s="60"/>
      <c r="M15" s="2"/>
    </row>
    <row r="16" spans="1:13" ht="12.6" customHeight="1">
      <c r="A16" s="8" t="s">
        <v>33</v>
      </c>
      <c r="B16" s="5"/>
      <c r="C16" s="7"/>
      <c r="D16" s="42"/>
      <c r="E16" s="3"/>
      <c r="F16" s="8" t="s">
        <v>34</v>
      </c>
      <c r="G16" s="5"/>
      <c r="H16" s="7"/>
      <c r="I16" s="43"/>
      <c r="J16" s="43"/>
      <c r="K16" s="3"/>
      <c r="L16" s="60"/>
      <c r="M16" s="2"/>
    </row>
    <row r="17" spans="1:13" ht="12.6" customHeight="1">
      <c r="A17" s="13" t="s">
        <v>35</v>
      </c>
      <c r="B17" s="33"/>
      <c r="C17" s="14"/>
      <c r="D17" s="42"/>
      <c r="E17" s="3"/>
      <c r="F17" s="8" t="s">
        <v>36</v>
      </c>
      <c r="G17" s="5"/>
      <c r="H17" s="7"/>
      <c r="I17" s="43"/>
      <c r="J17" s="43"/>
      <c r="K17" s="3"/>
      <c r="L17" s="60"/>
      <c r="M17" s="2"/>
    </row>
    <row r="18" spans="1:13" ht="12.6" customHeight="1">
      <c r="A18" s="8" t="s">
        <v>37</v>
      </c>
      <c r="B18" s="5"/>
      <c r="C18" s="7"/>
      <c r="D18" s="42"/>
      <c r="E18" s="3"/>
      <c r="F18" s="8" t="s">
        <v>38</v>
      </c>
      <c r="G18" s="5"/>
      <c r="H18" s="7"/>
      <c r="I18" s="43"/>
      <c r="J18" s="43"/>
      <c r="K18" s="3"/>
      <c r="L18" s="60"/>
      <c r="M18" s="2"/>
    </row>
    <row r="19" spans="1:13" ht="12.6" customHeight="1">
      <c r="A19" s="8" t="s">
        <v>39</v>
      </c>
      <c r="B19" s="100"/>
      <c r="C19" s="101"/>
      <c r="D19" s="42"/>
      <c r="E19" s="3"/>
      <c r="F19" s="8" t="s">
        <v>40</v>
      </c>
      <c r="G19" s="8"/>
      <c r="H19" s="45"/>
      <c r="I19" s="43"/>
      <c r="J19" s="43"/>
      <c r="K19" s="3"/>
      <c r="L19" s="60"/>
      <c r="M19" s="2"/>
    </row>
    <row r="20" spans="1:13" ht="12.6" customHeight="1">
      <c r="A20" s="36" t="s">
        <v>41</v>
      </c>
      <c r="B20" s="37"/>
      <c r="C20" s="95" t="s">
        <v>42</v>
      </c>
      <c r="D20" s="51">
        <f>SUM(D14+D15+D16+D17+(D18*75%)+D19)</f>
        <v>0</v>
      </c>
      <c r="E20" s="3"/>
      <c r="F20" s="8" t="s">
        <v>43</v>
      </c>
      <c r="G20" s="5"/>
      <c r="H20" s="7"/>
      <c r="I20" s="43"/>
      <c r="J20" s="43"/>
      <c r="K20" s="3"/>
      <c r="M20" s="2"/>
    </row>
    <row r="21" spans="1:13" ht="12.6" customHeight="1">
      <c r="A21" s="3"/>
      <c r="B21" s="3"/>
      <c r="C21" s="3"/>
      <c r="D21" s="3"/>
      <c r="E21" s="3"/>
      <c r="F21" s="8" t="s">
        <v>44</v>
      </c>
      <c r="G21" s="5"/>
      <c r="H21" s="7"/>
      <c r="I21" s="53">
        <f>C6</f>
        <v>0</v>
      </c>
      <c r="J21" s="53">
        <f>D8+I8</f>
        <v>0</v>
      </c>
      <c r="K21" s="3"/>
      <c r="L21" s="60"/>
      <c r="M21" s="2"/>
    </row>
    <row r="22" spans="1:13" ht="12.6" customHeight="1">
      <c r="A22" s="15" t="s">
        <v>45</v>
      </c>
      <c r="B22" s="19"/>
      <c r="C22" s="19"/>
      <c r="D22" s="22" t="s">
        <v>22</v>
      </c>
      <c r="E22" s="3"/>
      <c r="F22" s="36" t="s">
        <v>46</v>
      </c>
      <c r="G22" s="37"/>
      <c r="H22" s="95" t="s">
        <v>47</v>
      </c>
      <c r="I22" s="52">
        <f>SUM(I13:I21)</f>
        <v>0</v>
      </c>
      <c r="J22" s="52">
        <f>SUM(J13:J21)</f>
        <v>0</v>
      </c>
      <c r="K22" s="94" t="s">
        <v>48</v>
      </c>
      <c r="L22" s="60"/>
      <c r="M22" s="2"/>
    </row>
    <row r="23" spans="1:13" ht="12.6" customHeight="1">
      <c r="A23" s="8" t="s">
        <v>49</v>
      </c>
      <c r="B23" s="5"/>
      <c r="C23" s="5"/>
      <c r="D23" s="43"/>
      <c r="E23" s="3"/>
      <c r="K23" s="3"/>
      <c r="L23" s="60"/>
      <c r="M23" s="2"/>
    </row>
    <row r="24" spans="1:13" ht="12.6" customHeight="1">
      <c r="A24" s="8" t="s">
        <v>50</v>
      </c>
      <c r="B24" s="5"/>
      <c r="C24" s="5"/>
      <c r="D24" s="43"/>
      <c r="E24" s="3"/>
      <c r="F24" s="15" t="s">
        <v>51</v>
      </c>
      <c r="G24" s="19"/>
      <c r="H24" s="7"/>
      <c r="I24" s="22" t="s">
        <v>18</v>
      </c>
      <c r="J24" s="22" t="s">
        <v>25</v>
      </c>
      <c r="K24" s="3"/>
      <c r="L24" s="60"/>
      <c r="M24" s="2"/>
    </row>
    <row r="25" spans="1:13" ht="12.6" customHeight="1">
      <c r="A25" s="8" t="s">
        <v>52</v>
      </c>
      <c r="B25" s="5"/>
      <c r="C25" s="5"/>
      <c r="D25" s="43"/>
      <c r="E25" s="3"/>
      <c r="F25" s="8" t="s">
        <v>53</v>
      </c>
      <c r="G25" s="5"/>
      <c r="H25" s="20"/>
      <c r="I25" s="43"/>
      <c r="J25" s="57">
        <f>I25/12</f>
        <v>0</v>
      </c>
      <c r="K25" s="3"/>
      <c r="L25" s="61"/>
      <c r="M25" s="2"/>
    </row>
    <row r="26" spans="1:13" ht="12.6" customHeight="1">
      <c r="A26" s="25" t="s">
        <v>54</v>
      </c>
      <c r="B26" s="3"/>
      <c r="C26" s="3"/>
      <c r="D26" s="48"/>
      <c r="E26" s="3"/>
      <c r="F26" s="8" t="s">
        <v>55</v>
      </c>
      <c r="G26" s="5"/>
      <c r="H26" s="7"/>
      <c r="I26" s="43"/>
      <c r="J26" s="29">
        <f>I26/12</f>
        <v>0</v>
      </c>
      <c r="K26" s="3"/>
      <c r="L26" s="62"/>
      <c r="M26" s="2"/>
    </row>
    <row r="27" spans="1:13" ht="12.6" customHeight="1">
      <c r="A27" s="26" t="s">
        <v>56</v>
      </c>
      <c r="B27" s="34"/>
      <c r="C27" s="24"/>
      <c r="D27" s="102"/>
      <c r="E27" s="3"/>
      <c r="F27" s="36" t="s">
        <v>57</v>
      </c>
      <c r="G27" s="37"/>
      <c r="H27" s="38"/>
      <c r="I27" s="52">
        <f>SUM(I25:I26)</f>
        <v>0</v>
      </c>
      <c r="J27" s="52">
        <f>I27/12</f>
        <v>0</v>
      </c>
      <c r="K27" s="94" t="s">
        <v>58</v>
      </c>
      <c r="L27" s="60"/>
      <c r="M27" s="2"/>
    </row>
    <row r="28" spans="1:13" ht="12.6" customHeight="1">
      <c r="A28" s="27" t="s">
        <v>59</v>
      </c>
      <c r="B28" s="32"/>
      <c r="C28" s="11"/>
      <c r="D28" s="103"/>
      <c r="E28" s="3"/>
      <c r="F28" s="3"/>
      <c r="G28" s="3"/>
      <c r="H28" s="3"/>
      <c r="I28" s="3"/>
      <c r="J28" s="3"/>
      <c r="K28" s="3"/>
      <c r="L28" s="59"/>
      <c r="M28" s="2"/>
    </row>
    <row r="29" spans="1:13" ht="12.6" customHeight="1">
      <c r="A29" s="8" t="s">
        <v>39</v>
      </c>
      <c r="B29" s="100"/>
      <c r="C29" s="101"/>
      <c r="D29" s="44"/>
      <c r="E29" s="3"/>
      <c r="F29" s="110" t="s">
        <v>60</v>
      </c>
      <c r="G29" s="111"/>
      <c r="H29" s="112"/>
      <c r="I29" s="54" t="e">
        <f>(J13+J27)/D41</f>
        <v>#DIV/0!</v>
      </c>
      <c r="J29" s="55" t="e">
        <f>IF(I29&lt;35.5%, "Manageable","Not Manageable")</f>
        <v>#DIV/0!</v>
      </c>
      <c r="K29" s="3"/>
      <c r="L29" s="60"/>
      <c r="M29" s="2"/>
    </row>
    <row r="30" spans="1:13" ht="12.6" customHeight="1">
      <c r="A30" s="36" t="s">
        <v>61</v>
      </c>
      <c r="B30" s="37"/>
      <c r="C30" s="96" t="s">
        <v>62</v>
      </c>
      <c r="D30" s="52">
        <f>SUM(D23:D29)</f>
        <v>0</v>
      </c>
      <c r="E30" s="3"/>
      <c r="F30" s="15" t="s">
        <v>63</v>
      </c>
      <c r="G30" s="19"/>
      <c r="H30" s="7"/>
      <c r="I30" s="54" t="e">
        <f>(J22+J27)/D41</f>
        <v>#DIV/0!</v>
      </c>
      <c r="J30" s="55" t="e">
        <f>IF(I30&lt;40.5%, "Manageable","Not Manageable")</f>
        <v>#DIV/0!</v>
      </c>
      <c r="K30" s="3"/>
      <c r="L30" s="60"/>
      <c r="M30" s="2"/>
    </row>
    <row r="31" spans="1:13" ht="12.6" customHeight="1">
      <c r="A31" s="3"/>
      <c r="B31" s="3"/>
      <c r="C31" s="3"/>
      <c r="D31" s="3"/>
      <c r="E31" s="3"/>
      <c r="F31" s="15" t="s">
        <v>64</v>
      </c>
      <c r="G31" s="19"/>
      <c r="H31" s="7"/>
      <c r="I31" s="54" t="str">
        <f>IFERROR((I20+I21)/(D20-I16-I18-I20+D27),"N/A")</f>
        <v>N/A</v>
      </c>
      <c r="J31" s="56" t="b">
        <f>AND(I31&gt;0,I31&lt;=50.5%)</f>
        <v>0</v>
      </c>
      <c r="K31" s="3"/>
      <c r="M31" s="2"/>
    </row>
    <row r="32" spans="1:13" ht="12.6" customHeight="1" thickBot="1">
      <c r="A32" s="15" t="s">
        <v>65</v>
      </c>
      <c r="B32" s="19"/>
      <c r="C32" s="16"/>
      <c r="D32" s="22" t="s">
        <v>66</v>
      </c>
      <c r="E32" s="3"/>
      <c r="F32" s="9" t="s">
        <v>67</v>
      </c>
      <c r="G32" s="39"/>
      <c r="H32" s="24"/>
      <c r="I32" s="81" t="str">
        <f>IFERROR((I20+I21)/(D20+D30-I22+I21),"N/A")</f>
        <v>N/A</v>
      </c>
      <c r="J32" s="82" t="b">
        <f>AND(I32&lt;=35.5%, I32&gt;0%)</f>
        <v>0</v>
      </c>
      <c r="K32" s="3"/>
      <c r="M32" s="2"/>
    </row>
    <row r="33" spans="1:14" ht="12.6" customHeight="1">
      <c r="A33" s="8" t="s">
        <v>68</v>
      </c>
      <c r="B33" s="5"/>
      <c r="C33" s="7"/>
      <c r="D33" s="43"/>
      <c r="E33" s="3"/>
      <c r="F33" s="147" t="s">
        <v>69</v>
      </c>
      <c r="G33" s="147"/>
      <c r="H33" s="147"/>
      <c r="I33" s="79" t="e">
        <f>M36</f>
        <v>#DIV/0!</v>
      </c>
      <c r="J33" s="84" t="e">
        <f>N36</f>
        <v>#DIV/0!</v>
      </c>
      <c r="K33" s="3"/>
      <c r="M33" s="87" t="e">
        <f>IF(AND(I29&lt;=35.5%,I30&lt;=40.5%,I31&lt;=50.5%,I31&gt;0%,I32&lt;=35.5%,I32&gt;0%,I3&lt;60,I4&lt;60),"APPROVED"," ")</f>
        <v>#DIV/0!</v>
      </c>
      <c r="N33" s="85"/>
    </row>
    <row r="34" spans="1:14" ht="12.6" customHeight="1">
      <c r="A34" s="23" t="s">
        <v>70</v>
      </c>
      <c r="B34" s="35"/>
      <c r="C34" s="24"/>
      <c r="D34" s="48"/>
      <c r="E34" s="3"/>
      <c r="F34"/>
      <c r="G34"/>
      <c r="H34"/>
      <c r="I34" s="80"/>
      <c r="J34" s="83"/>
      <c r="K34" s="3"/>
      <c r="M34" s="88" t="e">
        <f>IF(AND(D20&gt;=C6*0.999,I29&lt;35.5%,I30&lt;40.5%,I32&lt;20.5%),"APPROVED"," ")</f>
        <v>#DIV/0!</v>
      </c>
      <c r="N34" s="86"/>
    </row>
    <row r="35" spans="1:14" ht="12.6" customHeight="1">
      <c r="A35" s="23" t="s">
        <v>71</v>
      </c>
      <c r="B35" s="35"/>
      <c r="C35" s="24"/>
      <c r="D35" s="48"/>
      <c r="E35" s="3"/>
      <c r="F35" s="65" t="s">
        <v>72</v>
      </c>
      <c r="G35" s="19"/>
      <c r="H35" s="64"/>
      <c r="I35" s="64"/>
      <c r="J35" s="66"/>
      <c r="K35" s="3"/>
      <c r="M35" s="88" t="e">
        <f>IF(AND(D20&gt;=C6/2,I29&lt;25.5%,I30&lt;25.5%,I3&lt;60,I4,60),"APPROVED"," ")</f>
        <v>#DIV/0!</v>
      </c>
      <c r="N35" s="86"/>
    </row>
    <row r="36" spans="1:14" ht="12.6" customHeight="1" thickBot="1">
      <c r="A36" s="26" t="s">
        <v>73</v>
      </c>
      <c r="B36" s="34"/>
      <c r="C36" s="24"/>
      <c r="D36" s="102"/>
      <c r="E36" s="3"/>
      <c r="F36" s="65" t="s">
        <v>74</v>
      </c>
      <c r="G36" s="19"/>
      <c r="H36" s="5"/>
      <c r="I36" s="5"/>
      <c r="J36" s="66"/>
      <c r="K36" s="3"/>
      <c r="M36" s="89" t="e">
        <f>IF(AND(I29&lt;=35.5%,I30&lt;=40.5%,I31&lt;=50.5%,I31&gt;0%,I32&lt;=35.5%,I32&gt;0%,I3&lt;60,I4&lt;60),"APPROVED",IF(AND(D20&gt;=C6*0.999,I29&lt;35.5%,I30&lt;40.5%,I32&lt;20.5%),"APPROVED",IF(AND(D20&gt;=C6/2,I29&lt;25.5%,I30&lt;25.5%,I3&lt;60,I4,60),"APPROVED"," ")))</f>
        <v>#DIV/0!</v>
      </c>
      <c r="N36" s="90" t="e">
        <f>IF(AND(M33=" ",M34=" ",M35=" "),"Not Approved", "")</f>
        <v>#DIV/0!</v>
      </c>
    </row>
    <row r="37" spans="1:14" ht="12.6" customHeight="1">
      <c r="A37" s="27" t="s">
        <v>75</v>
      </c>
      <c r="B37" s="32"/>
      <c r="C37" s="11"/>
      <c r="D37" s="103"/>
      <c r="E37" s="3"/>
      <c r="F37" s="65" t="s">
        <v>76</v>
      </c>
      <c r="G37" s="19"/>
      <c r="H37" s="5"/>
      <c r="I37" s="5"/>
      <c r="J37" s="66"/>
      <c r="K37" s="3"/>
      <c r="M37" s="2"/>
    </row>
    <row r="38" spans="1:14" ht="12.6" customHeight="1">
      <c r="A38" s="17" t="s">
        <v>77</v>
      </c>
      <c r="B38" s="30"/>
      <c r="C38" s="18"/>
      <c r="D38" s="44"/>
      <c r="E38" s="3"/>
      <c r="F38" s="65" t="s">
        <v>78</v>
      </c>
      <c r="G38" s="64"/>
      <c r="H38" s="64"/>
      <c r="I38" s="5"/>
      <c r="J38" s="66"/>
      <c r="K38" s="3"/>
      <c r="M38" s="2"/>
    </row>
    <row r="39" spans="1:14" ht="12.6" customHeight="1">
      <c r="A39" s="8" t="s">
        <v>79</v>
      </c>
      <c r="B39" s="100"/>
      <c r="C39" s="101"/>
      <c r="D39" s="43"/>
      <c r="E39" s="3"/>
      <c r="F39" s="65" t="s">
        <v>80</v>
      </c>
      <c r="G39" s="5"/>
      <c r="H39" s="5"/>
      <c r="I39" s="5"/>
      <c r="J39" s="7"/>
      <c r="K39" s="3"/>
      <c r="M39" s="2"/>
    </row>
    <row r="40" spans="1:14" ht="12.6" customHeight="1">
      <c r="A40" s="36" t="s">
        <v>81</v>
      </c>
      <c r="B40" s="37"/>
      <c r="C40" s="38"/>
      <c r="D40" s="52">
        <f>SUM(D33+D34+D35+D36+D38+D39)</f>
        <v>0</v>
      </c>
      <c r="E40" s="3"/>
      <c r="F40" s="67" t="s">
        <v>82</v>
      </c>
      <c r="G40" s="68"/>
      <c r="H40" s="68"/>
      <c r="I40" s="68"/>
      <c r="J40" s="69"/>
      <c r="K40" s="3"/>
      <c r="M40" s="2"/>
    </row>
    <row r="41" spans="1:14" ht="12.6" customHeight="1">
      <c r="A41" s="36" t="s">
        <v>83</v>
      </c>
      <c r="B41" s="37"/>
      <c r="C41" s="95" t="s">
        <v>84</v>
      </c>
      <c r="D41" s="52">
        <f>D40/12</f>
        <v>0</v>
      </c>
      <c r="E41" s="3"/>
      <c r="F41" s="73" t="s">
        <v>85</v>
      </c>
      <c r="G41" s="63"/>
      <c r="H41" s="63"/>
      <c r="I41" s="63"/>
      <c r="J41" s="70"/>
      <c r="K41" s="3"/>
      <c r="M41" s="2"/>
    </row>
    <row r="42" spans="1:14" ht="12.6" customHeight="1">
      <c r="E42" s="3"/>
      <c r="F42" s="59"/>
      <c r="K42" s="3"/>
      <c r="M42" s="2"/>
    </row>
    <row r="43" spans="1:14" ht="12.6" customHeight="1">
      <c r="A43" s="58" t="s">
        <v>86</v>
      </c>
      <c r="E43" s="3"/>
      <c r="F43" s="72" t="s">
        <v>87</v>
      </c>
      <c r="K43" s="3"/>
      <c r="M43" s="2"/>
    </row>
    <row r="44" spans="1:14" ht="12.6" customHeight="1">
      <c r="A44" s="71" t="s">
        <v>88</v>
      </c>
      <c r="D44" s="3"/>
      <c r="F44" s="148" t="s">
        <v>89</v>
      </c>
      <c r="G44" s="149"/>
      <c r="H44" s="149"/>
      <c r="I44" s="149"/>
      <c r="J44" s="149"/>
      <c r="K44" s="149"/>
      <c r="M44" s="2"/>
    </row>
    <row r="45" spans="1:14" ht="12.6" customHeight="1">
      <c r="A45" s="71" t="s">
        <v>90</v>
      </c>
      <c r="F45" s="91" t="s">
        <v>91</v>
      </c>
      <c r="G45" s="92"/>
      <c r="H45" s="92"/>
      <c r="I45" s="92"/>
      <c r="J45" s="92"/>
      <c r="K45"/>
      <c r="M45" s="2"/>
    </row>
    <row r="46" spans="1:14" ht="12.6" customHeight="1">
      <c r="A46" s="71" t="s">
        <v>92</v>
      </c>
      <c r="F46" s="150" t="s">
        <v>93</v>
      </c>
      <c r="G46" s="149"/>
      <c r="H46" s="149"/>
      <c r="I46" s="149"/>
      <c r="J46" s="149"/>
      <c r="K46" s="149"/>
      <c r="M46" s="2"/>
    </row>
    <row r="47" spans="1:14" ht="12.6" customHeight="1">
      <c r="A47" s="72" t="s">
        <v>94</v>
      </c>
      <c r="F47" s="104" t="s">
        <v>95</v>
      </c>
      <c r="G47" s="149"/>
      <c r="H47" s="149"/>
      <c r="I47" s="149"/>
      <c r="J47" s="149"/>
      <c r="K47" s="149"/>
      <c r="M47" s="2"/>
    </row>
    <row r="48" spans="1:14" ht="12.6" customHeight="1">
      <c r="F48" s="91" t="s">
        <v>96</v>
      </c>
      <c r="G48" s="92"/>
      <c r="H48" s="92"/>
      <c r="I48" s="92"/>
      <c r="J48" s="92"/>
      <c r="K48"/>
      <c r="M48" s="2"/>
    </row>
    <row r="49" spans="1:13" ht="12.6" customHeight="1">
      <c r="A49" s="58" t="s">
        <v>97</v>
      </c>
      <c r="C49" s="3"/>
      <c r="F49" s="150" t="s">
        <v>98</v>
      </c>
      <c r="G49" s="149"/>
      <c r="H49" s="149"/>
      <c r="I49" s="149"/>
      <c r="J49" s="149"/>
      <c r="K49" s="149"/>
      <c r="M49" s="2"/>
    </row>
    <row r="50" spans="1:13" ht="12.6" customHeight="1">
      <c r="A50" s="71" t="s">
        <v>99</v>
      </c>
      <c r="C50" s="3"/>
      <c r="E50" s="3"/>
      <c r="F50" s="104" t="s">
        <v>100</v>
      </c>
      <c r="G50" s="105"/>
      <c r="H50" s="105"/>
      <c r="I50" s="105"/>
      <c r="J50" s="105"/>
      <c r="K50" s="105"/>
      <c r="L50" s="3"/>
      <c r="M50" s="2"/>
    </row>
    <row r="51" spans="1:13" ht="12.6" customHeight="1">
      <c r="A51" s="71" t="s">
        <v>101</v>
      </c>
      <c r="C51" s="3"/>
      <c r="E51" s="3"/>
      <c r="F51" s="93" t="s">
        <v>102</v>
      </c>
      <c r="G51" s="92"/>
      <c r="H51" s="92"/>
      <c r="I51" s="92"/>
      <c r="J51" s="92"/>
      <c r="K51"/>
      <c r="L51" s="3"/>
      <c r="M51" s="2"/>
    </row>
    <row r="52" spans="1:13" ht="12.6" customHeight="1">
      <c r="A52" s="71" t="s">
        <v>103</v>
      </c>
      <c r="C52" s="3"/>
      <c r="E52" s="3"/>
      <c r="F52" s="104" t="s">
        <v>104</v>
      </c>
      <c r="G52" s="105"/>
      <c r="H52" s="105"/>
      <c r="I52" s="105"/>
      <c r="J52" s="105"/>
      <c r="K52" s="105"/>
      <c r="L52" s="3"/>
      <c r="M52" s="2"/>
    </row>
    <row r="53" spans="1:13" ht="12.6" customHeight="1">
      <c r="C53" s="3"/>
      <c r="E53" s="3"/>
      <c r="F53" s="104" t="s">
        <v>105</v>
      </c>
      <c r="G53" s="105"/>
      <c r="H53" s="105"/>
      <c r="I53" s="105"/>
      <c r="J53" s="105"/>
      <c r="K53" s="105"/>
      <c r="L53" s="3"/>
      <c r="M53" s="2"/>
    </row>
    <row r="54" spans="1:13" ht="12.6" customHeight="1">
      <c r="A54" s="58" t="s">
        <v>106</v>
      </c>
      <c r="C54" s="3"/>
      <c r="E54" s="3"/>
      <c r="F54" s="98" t="s">
        <v>107</v>
      </c>
      <c r="G54" s="99"/>
      <c r="H54" s="99"/>
      <c r="I54" s="99"/>
      <c r="J54" s="99"/>
      <c r="K54" s="97"/>
      <c r="L54" s="3"/>
      <c r="M54" s="2"/>
    </row>
    <row r="55" spans="1:13" ht="12.95" customHeight="1">
      <c r="A55" s="71" t="s">
        <v>108</v>
      </c>
      <c r="C55" s="3"/>
      <c r="E55" s="3"/>
      <c r="K55" s="3"/>
      <c r="L55" s="3"/>
      <c r="M55" s="2"/>
    </row>
    <row r="56" spans="1:13" ht="12.95" customHeight="1">
      <c r="A56" s="71" t="s">
        <v>109</v>
      </c>
      <c r="B56" s="3"/>
      <c r="C56"/>
      <c r="D56"/>
      <c r="E56" s="2"/>
      <c r="K56" s="3"/>
      <c r="L56" s="3"/>
      <c r="M56" s="2"/>
    </row>
    <row r="57" spans="1:13" ht="12.95" customHeight="1">
      <c r="A57" s="71" t="s">
        <v>110</v>
      </c>
      <c r="B57" s="3"/>
      <c r="C57" s="3"/>
      <c r="D57" s="3"/>
      <c r="K57" s="3"/>
      <c r="L57" s="3"/>
      <c r="M57" s="2"/>
    </row>
    <row r="58" spans="1:13" ht="6" customHeight="1">
      <c r="B58" s="3"/>
      <c r="C58" s="3"/>
      <c r="D58" s="3"/>
      <c r="E58" s="3"/>
      <c r="K58" s="3"/>
      <c r="L58" s="3"/>
      <c r="M58" s="2"/>
    </row>
    <row r="59" spans="1:13" ht="9.75" customHeight="1">
      <c r="A59" s="78" t="s">
        <v>111</v>
      </c>
      <c r="B59" s="3"/>
      <c r="C59" s="3"/>
      <c r="D59" s="3"/>
      <c r="K59"/>
      <c r="L59"/>
      <c r="M59" s="2"/>
    </row>
    <row r="60" spans="1:13" ht="12.95" customHeight="1">
      <c r="A60" s="74"/>
      <c r="B60" s="63"/>
      <c r="C60" s="63"/>
      <c r="D60" s="63"/>
      <c r="E60" s="3"/>
      <c r="F60" s="144" t="s">
        <v>112</v>
      </c>
      <c r="G60" s="145"/>
      <c r="H60" s="145"/>
      <c r="I60" s="145"/>
      <c r="J60" s="145"/>
      <c r="K60" s="3"/>
      <c r="L60" s="3"/>
      <c r="M60" s="2"/>
    </row>
    <row r="61" spans="1:13" ht="21" customHeight="1">
      <c r="A61" s="77"/>
      <c r="B61" s="64"/>
      <c r="C61" s="64"/>
      <c r="D61" s="64"/>
      <c r="E61" s="3"/>
      <c r="F61" s="151" t="s">
        <v>113</v>
      </c>
      <c r="G61" s="151"/>
      <c r="H61" s="151"/>
      <c r="I61" s="151"/>
      <c r="J61" s="151"/>
      <c r="K61" s="3"/>
      <c r="L61" s="3"/>
      <c r="M61" s="2"/>
    </row>
    <row r="62" spans="1:13" ht="21" customHeight="1">
      <c r="A62" s="2"/>
      <c r="B62" s="2"/>
      <c r="C62" s="2"/>
      <c r="H62" s="76"/>
      <c r="I62" s="76"/>
      <c r="J62" s="1">
        <v>200624</v>
      </c>
      <c r="K62" s="3"/>
      <c r="L62" s="3"/>
      <c r="M62" s="2"/>
    </row>
    <row r="63" spans="1:13" ht="21" customHeight="1">
      <c r="D63" s="60" t="s">
        <v>114</v>
      </c>
      <c r="E63" s="2"/>
      <c r="K63" s="2"/>
      <c r="L63" s="2"/>
      <c r="M63" s="2"/>
    </row>
    <row r="64" spans="1:13" ht="12.6" customHeight="1">
      <c r="J64" s="75"/>
      <c r="M64" s="2"/>
    </row>
    <row r="65" spans="1:13" ht="12.95" customHeight="1">
      <c r="M65" s="2"/>
    </row>
    <row r="66" spans="1:13" ht="12.95" customHeight="1">
      <c r="M66" s="2"/>
    </row>
    <row r="67" spans="1:13" ht="12.95" customHeight="1">
      <c r="A67" s="3"/>
      <c r="B67" s="3"/>
      <c r="C67" s="3"/>
      <c r="D67" s="3"/>
      <c r="F67" s="3"/>
      <c r="G67" s="3"/>
      <c r="H67" s="3"/>
      <c r="I67" s="3"/>
      <c r="J67" s="3"/>
      <c r="M67" s="2"/>
    </row>
    <row r="68" spans="1:13" ht="12.95" customHeight="1">
      <c r="E68" s="3"/>
      <c r="K68" s="3"/>
      <c r="M68" s="2"/>
    </row>
    <row r="69" spans="1:13" ht="12.95" customHeight="1">
      <c r="M69" s="2"/>
    </row>
    <row r="70" spans="1:13" ht="12.95" customHeight="1">
      <c r="M70" s="2"/>
    </row>
    <row r="71" spans="1:13" ht="12.95" customHeight="1">
      <c r="M71" s="2"/>
    </row>
    <row r="72" spans="1:13" ht="12.95" customHeight="1">
      <c r="A72" s="2"/>
      <c r="B72" s="2"/>
      <c r="C72" s="2"/>
      <c r="D72" s="2"/>
      <c r="F72" s="2"/>
      <c r="G72" s="2"/>
      <c r="H72" s="2"/>
      <c r="I72" s="2"/>
      <c r="J72" s="2"/>
      <c r="M72" s="2"/>
    </row>
    <row r="73" spans="1:13" ht="12.9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</row>
    <row r="74" spans="1:13" ht="12.9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</row>
    <row r="75" spans="1:13" ht="12.9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</row>
    <row r="76" spans="1:13" ht="12.9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</row>
    <row r="77" spans="1:13" ht="12.9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</row>
    <row r="78" spans="1:13" ht="12.9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</row>
    <row r="79" spans="1:13" ht="12.9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</row>
    <row r="80" spans="1:13" ht="12.9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</row>
    <row r="81" spans="1:13" ht="12.9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</row>
    <row r="82" spans="1:13" ht="12.9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</row>
    <row r="83" spans="1:13" ht="12.9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</row>
    <row r="84" spans="1:13" ht="12.9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</row>
    <row r="85" spans="1:13" ht="12.9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</row>
    <row r="86" spans="1:13" ht="12.9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</row>
    <row r="87" spans="1:13" ht="12.9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</row>
    <row r="88" spans="1:13" ht="12.9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</row>
    <row r="89" spans="1:13" ht="12.9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</row>
    <row r="90" spans="1:13" ht="12.9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</row>
    <row r="91" spans="1:13" ht="12.9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</row>
    <row r="92" spans="1:13" ht="12.9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</row>
    <row r="93" spans="1:13" ht="12.9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</row>
    <row r="94" spans="1:13" ht="12.9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</row>
    <row r="95" spans="1:13" ht="12.9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</row>
    <row r="96" spans="1:13" ht="12.9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</row>
    <row r="97" spans="1:13" ht="12.9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</row>
    <row r="98" spans="1:13" ht="12.9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</row>
    <row r="99" spans="1:13" ht="12.9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</row>
    <row r="100" spans="1:13" ht="12.9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</row>
    <row r="101" spans="1:13" ht="12.9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</row>
    <row r="102" spans="1:13" ht="12.9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</row>
    <row r="103" spans="1:13" ht="12.9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</row>
    <row r="104" spans="1:13" ht="12.9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</row>
    <row r="105" spans="1:13" ht="12.9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</row>
    <row r="106" spans="1:13" ht="12.9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</row>
    <row r="107" spans="1:13" ht="12.9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</row>
    <row r="108" spans="1:13" ht="12.9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</row>
    <row r="109" spans="1:13" ht="12.9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</row>
    <row r="110" spans="1:13" ht="12.9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</row>
    <row r="111" spans="1:13" ht="12.9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</row>
    <row r="112" spans="1:13" ht="12.9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</row>
    <row r="113" spans="1:13" ht="12.9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</row>
    <row r="114" spans="1:13" ht="12.9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</row>
    <row r="115" spans="1:13" ht="12.9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</row>
    <row r="116" spans="1:13" ht="12.9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</row>
    <row r="117" spans="1:13" ht="12.9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</row>
    <row r="118" spans="1:13" ht="12.9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</row>
    <row r="119" spans="1:13" ht="12.9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</row>
    <row r="120" spans="1:13" ht="12.9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</row>
    <row r="121" spans="1:13" ht="12.9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</row>
    <row r="122" spans="1:13" ht="12.9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</row>
    <row r="123" spans="1:13" ht="12.9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</row>
    <row r="124" spans="1:13" ht="12.9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</row>
    <row r="125" spans="1:13" ht="12.9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</row>
    <row r="126" spans="1:13" ht="12.9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</row>
    <row r="127" spans="1:13" ht="12.9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</row>
    <row r="128" spans="1:13" ht="12.9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</row>
    <row r="129" spans="1:13" ht="12.9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</row>
    <row r="130" spans="1:13" ht="12.9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</row>
    <row r="131" spans="1:13" ht="12.9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</row>
    <row r="132" spans="1:13" ht="12.9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</row>
    <row r="133" spans="1:13" ht="12.9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</row>
    <row r="134" spans="1:13" ht="12.9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</row>
    <row r="135" spans="1:13" ht="12.9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</row>
    <row r="136" spans="1:13" ht="12.9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</row>
    <row r="137" spans="1:13" ht="12.9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</row>
    <row r="138" spans="1:13" ht="12.9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</row>
    <row r="139" spans="1:13" ht="12.9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</row>
    <row r="140" spans="1:13" ht="12.9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</row>
    <row r="141" spans="1:13" ht="12.9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</row>
    <row r="142" spans="1:13" ht="12.9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</row>
    <row r="143" spans="1:13" ht="12.9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</row>
    <row r="144" spans="1:13" ht="12.9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</row>
    <row r="145" spans="1:13" ht="12.9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</row>
    <row r="146" spans="1:13" ht="12.9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</row>
    <row r="147" spans="1:13" ht="12.9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</row>
    <row r="148" spans="1:13" ht="12.9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</row>
    <row r="149" spans="1:13" ht="12.9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</row>
    <row r="150" spans="1:13" ht="12.9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</row>
    <row r="151" spans="1:13" ht="12.9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</row>
    <row r="152" spans="1:13" ht="12.9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</row>
    <row r="153" spans="1:13" ht="12.9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</row>
    <row r="154" spans="1:13" ht="12.9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</row>
    <row r="155" spans="1:13" ht="12.9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</row>
    <row r="156" spans="1:13" ht="12.9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</row>
    <row r="157" spans="1:13" ht="12.9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</row>
    <row r="158" spans="1:13" ht="12.9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</row>
    <row r="159" spans="1:13" ht="12.9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</row>
    <row r="160" spans="1:13" ht="12.9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</row>
    <row r="161" spans="1:13" ht="12.9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</row>
    <row r="162" spans="1:13" ht="12.9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</row>
    <row r="163" spans="1:13" ht="12.9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</row>
    <row r="164" spans="1:13" ht="12.9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</row>
    <row r="165" spans="1:13" ht="12.9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</row>
    <row r="166" spans="1:13" ht="12.9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</row>
    <row r="167" spans="1:13" ht="12.9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</row>
    <row r="168" spans="1:13" ht="12.9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</row>
    <row r="169" spans="1:13" ht="12.9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</row>
    <row r="170" spans="1:13" ht="12.9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</row>
    <row r="171" spans="1:13" ht="12.9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</row>
    <row r="172" spans="1:13" ht="12.9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</row>
    <row r="173" spans="1:13" ht="12.9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</row>
    <row r="174" spans="1:13" ht="12.9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</row>
    <row r="175" spans="1:13" ht="12.9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</row>
    <row r="176" spans="1:13" ht="12.9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</row>
    <row r="177" spans="1:13" ht="12.9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</row>
    <row r="178" spans="1:13" ht="12.9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</row>
    <row r="179" spans="1:13" ht="12.9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</row>
    <row r="180" spans="1:13" ht="12.9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</row>
    <row r="181" spans="1:13" ht="12.9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</row>
    <row r="182" spans="1:13" ht="12.9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</row>
    <row r="183" spans="1:13" ht="12.9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</row>
    <row r="184" spans="1:13" ht="12.9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</row>
    <row r="185" spans="1:13" ht="12.9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</row>
    <row r="186" spans="1:13" ht="12.9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</row>
    <row r="187" spans="1:13" ht="12.9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</row>
    <row r="188" spans="1:13" ht="12.9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</row>
    <row r="189" spans="1:13" ht="12.9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</row>
    <row r="190" spans="1:13" ht="12.9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</row>
    <row r="191" spans="1:13" ht="12.9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</row>
    <row r="192" spans="1:13" ht="12.9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</row>
    <row r="193" spans="1:13" ht="12.9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</row>
    <row r="194" spans="1:13" ht="12.9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</row>
    <row r="195" spans="1:13" ht="12.9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</row>
    <row r="196" spans="1:13" ht="12.9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</row>
    <row r="197" spans="1:13" ht="12.9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</row>
    <row r="198" spans="1:13" ht="12.9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</row>
    <row r="199" spans="1:13" ht="12.9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</row>
    <row r="200" spans="1:13" ht="12.9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</row>
    <row r="201" spans="1:13" ht="12.9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</row>
    <row r="202" spans="1:13" ht="12.9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</row>
    <row r="203" spans="1:13" ht="12.9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</row>
    <row r="204" spans="1:13" ht="12.9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</row>
    <row r="205" spans="1:13" ht="12.9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</row>
    <row r="206" spans="1:13" ht="12.9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</row>
    <row r="207" spans="1:13" ht="12.9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</row>
    <row r="208" spans="1:13" ht="12.9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</row>
    <row r="209" spans="1:13" ht="12.9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</row>
    <row r="210" spans="1:13" ht="12.9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</row>
    <row r="211" spans="1:13" ht="12.9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</row>
    <row r="212" spans="1:13" ht="12.9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</row>
    <row r="213" spans="1:13" ht="12.9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</row>
    <row r="214" spans="1:13" ht="12.9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</row>
    <row r="215" spans="1:13" ht="12.9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</row>
    <row r="216" spans="1:13" ht="12.95" customHeight="1">
      <c r="E216" s="2"/>
      <c r="K216" s="2"/>
      <c r="L216" s="2"/>
      <c r="M216" s="2"/>
    </row>
  </sheetData>
  <sheetProtection password="CCAA" sheet="1" objects="1" scenarios="1"/>
  <mergeCells count="44">
    <mergeCell ref="F33:H33"/>
    <mergeCell ref="F60:J60"/>
    <mergeCell ref="F61:J61"/>
    <mergeCell ref="F49:K49"/>
    <mergeCell ref="F47:K47"/>
    <mergeCell ref="F46:K46"/>
    <mergeCell ref="F53:K53"/>
    <mergeCell ref="G3:H3"/>
    <mergeCell ref="I6:J6"/>
    <mergeCell ref="I8:J8"/>
    <mergeCell ref="I3:J3"/>
    <mergeCell ref="B19:C19"/>
    <mergeCell ref="G6:H6"/>
    <mergeCell ref="C6:F6"/>
    <mergeCell ref="A8:B8"/>
    <mergeCell ref="A5:B5"/>
    <mergeCell ref="I4:J4"/>
    <mergeCell ref="I5:J5"/>
    <mergeCell ref="C3:F3"/>
    <mergeCell ref="C4:F4"/>
    <mergeCell ref="A4:B4"/>
    <mergeCell ref="D5:F5"/>
    <mergeCell ref="I7:J7"/>
    <mergeCell ref="A1:J1"/>
    <mergeCell ref="D27:D28"/>
    <mergeCell ref="D12:D13"/>
    <mergeCell ref="F29:H29"/>
    <mergeCell ref="D7:F7"/>
    <mergeCell ref="D8:F8"/>
    <mergeCell ref="E9:F9"/>
    <mergeCell ref="G4:H4"/>
    <mergeCell ref="G5:H5"/>
    <mergeCell ref="G7:H7"/>
    <mergeCell ref="G8:H8"/>
    <mergeCell ref="I9:J9"/>
    <mergeCell ref="C9:D9"/>
    <mergeCell ref="G9:H9"/>
    <mergeCell ref="A3:B3"/>
    <mergeCell ref="B29:C29"/>
    <mergeCell ref="B39:C39"/>
    <mergeCell ref="D36:D37"/>
    <mergeCell ref="F44:K44"/>
    <mergeCell ref="F50:K50"/>
    <mergeCell ref="F52:K52"/>
  </mergeCells>
  <conditionalFormatting sqref="I33:J33">
    <cfRule type="expression" dxfId="4" priority="8">
      <formula>$I$33="APPROVED STANDARD"</formula>
    </cfRule>
  </conditionalFormatting>
  <conditionalFormatting sqref="J31">
    <cfRule type="expression" dxfId="3" priority="6">
      <formula>AND(I31&gt;0,I31&lt;=50.5%)=TRUE</formula>
    </cfRule>
  </conditionalFormatting>
  <conditionalFormatting sqref="J32">
    <cfRule type="expression" dxfId="2" priority="5">
      <formula>AND(I32&gt;0,I32&lt;=35.5%)=TRUE</formula>
    </cfRule>
  </conditionalFormatting>
  <conditionalFormatting sqref="J29">
    <cfRule type="expression" dxfId="1" priority="4">
      <formula>$J$29="Manageable"</formula>
    </cfRule>
  </conditionalFormatting>
  <conditionalFormatting sqref="J30">
    <cfRule type="expression" dxfId="0" priority="3">
      <formula>$J$30="Manageable"</formula>
    </cfRule>
  </conditionalFormatting>
  <pageMargins left="0.43307086614173229" right="0" top="0.23622047244094491" bottom="7.874015748031496E-2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Stephen Lai</dc:creator>
  <cp:keywords/>
  <dc:description/>
  <cp:lastModifiedBy>Susana Yu</cp:lastModifiedBy>
  <cp:revision/>
  <dcterms:created xsi:type="dcterms:W3CDTF">2018-01-10T22:19:59Z</dcterms:created>
  <dcterms:modified xsi:type="dcterms:W3CDTF">2022-11-10T19:11:50Z</dcterms:modified>
  <cp:category/>
  <cp:contentStatus/>
</cp:coreProperties>
</file>